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.demichele\AppData\Local\Microsoft\Windows\INetCache\Content.Outlook\OYH19IO7\"/>
    </mc:Choice>
  </mc:AlternateContent>
  <xr:revisionPtr revIDLastSave="0" documentId="13_ncr:1_{DEDC525B-5FD9-474A-BA54-39F659C23CB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1 PLANCHE" sheetId="5" r:id="rId1"/>
    <sheet name="LOT 2 RLX ETIQUETTES BIBERONNER" sheetId="6" r:id="rId2"/>
    <sheet name="LOT 3 RLX ETIQUETTES LABO" sheetId="8" r:id="rId3"/>
    <sheet name="LOT 4 PLANCHES PHARMACIE" sheetId="10" r:id="rId4"/>
  </sheets>
  <definedNames>
    <definedName name="_xlnm.Print_Area" localSheetId="1">'LOT 2 RLX ETIQUETTES BIBERONNER'!$A$1:$Q$16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6" i="6" l="1"/>
  <c r="O7" i="10"/>
  <c r="O8" i="10"/>
  <c r="P6" i="10"/>
  <c r="O6" i="10"/>
  <c r="I6" i="10"/>
  <c r="Q7" i="5"/>
  <c r="U7" i="5" s="1"/>
  <c r="O8" i="8"/>
  <c r="O9" i="8"/>
  <c r="O7" i="8"/>
  <c r="H6" i="8"/>
  <c r="O6" i="8"/>
  <c r="I7" i="6"/>
  <c r="O7" i="6"/>
  <c r="I6" i="6"/>
  <c r="P6" i="6"/>
  <c r="V7" i="5"/>
  <c r="S7" i="5"/>
  <c r="Q8" i="5"/>
  <c r="R7" i="5"/>
  <c r="I7" i="10"/>
  <c r="P7" i="10"/>
  <c r="I8" i="10"/>
  <c r="P8" i="10"/>
  <c r="I7" i="8"/>
  <c r="P7" i="8"/>
  <c r="I8" i="8"/>
  <c r="P8" i="8"/>
  <c r="I9" i="8"/>
  <c r="P9" i="8"/>
  <c r="I6" i="8"/>
  <c r="P6" i="8"/>
  <c r="P7" i="6"/>
  <c r="R8" i="5"/>
  <c r="T7" i="5"/>
  <c r="K8" i="5"/>
  <c r="K7" i="5"/>
</calcChain>
</file>

<file path=xl/sharedStrings.xml><?xml version="1.0" encoding="utf-8"?>
<sst xmlns="http://schemas.openxmlformats.org/spreadsheetml/2006/main" count="181" uniqueCount="79">
  <si>
    <t>mille</t>
  </si>
  <si>
    <t>rouleau</t>
  </si>
  <si>
    <t>N°</t>
  </si>
  <si>
    <t>Code Catégories Homogènes Fournitures et Prestations
(N.C.H.F.S)</t>
  </si>
  <si>
    <t>Référence produit GHT</t>
  </si>
  <si>
    <t>Conditionnement fournisseur</t>
  </si>
  <si>
    <t>référence produit fournisseur</t>
  </si>
  <si>
    <t xml:space="preserve">Taux de TVA </t>
  </si>
  <si>
    <t>Prix 
à l'unité 
TTC</t>
  </si>
  <si>
    <t>EA15AOOO</t>
  </si>
  <si>
    <t>PLANCHE</t>
  </si>
  <si>
    <t>Nomenclature achat</t>
  </si>
  <si>
    <t>unité</t>
  </si>
  <si>
    <t>qté CHR METZ THIONVILLE</t>
  </si>
  <si>
    <t>qté GORZE</t>
  </si>
  <si>
    <t>FOURNITURE D'ETIQUETTES POUR LES ETABLISSEMENTS DU GHT LORRAINE NORD</t>
  </si>
  <si>
    <t>BORDEREAU DE PRIX</t>
  </si>
  <si>
    <t>LOT 1 : ETIQUETTES EN PLANCHE A4</t>
  </si>
  <si>
    <t>Pourcentage de Remise minimum sur Catalogue</t>
  </si>
  <si>
    <t xml:space="preserve">Conditions logistiques : </t>
  </si>
  <si>
    <t>délai livraison à réception de la commande :</t>
  </si>
  <si>
    <t xml:space="preserve">quantité minimum de livraison : </t>
  </si>
  <si>
    <t>conditions tarifaires de livraison  - frais de port :</t>
  </si>
  <si>
    <t>montant minimum de livraison pour franco de port :</t>
  </si>
  <si>
    <t xml:space="preserve">Date et signature : </t>
  </si>
  <si>
    <t>Tampon société :</t>
  </si>
  <si>
    <t>Qté totale GHT
(à titre indicatif)</t>
  </si>
  <si>
    <t>SITE THIONVILLE</t>
  </si>
  <si>
    <t>unité GHT</t>
  </si>
  <si>
    <t>SITE
 METZ</t>
  </si>
  <si>
    <t>rouleau de 2 000 étiquettes
Format  L x A :  50 x 32 mm
Velin blanc 160/170 grs
colle permanente renforcée
laize bobine : 52 mm
mandrin diamètre : 40 mm
diamètre extérieur : 115 mm
sens de sortie : enroulement extérieur</t>
  </si>
  <si>
    <t>Infos complémentaires</t>
  </si>
  <si>
    <t xml:space="preserve">Etiquettes en bobine FT
Format : 70 L x 30 H mm comprenant 2 étiquettes
bobine de 3 000 étiquettes par 1 de front (pose automatique)
mandrin : 76 mm
Laize du protecteur : 73 mm 
espace en avance : 3,1611 mm
support : polyester Transfert - Blanc
diamètre de bobine : +/-  156 mm 
brillant - adhésif renforcé
protecteur : glassine
sans impression
</t>
  </si>
  <si>
    <t>Rouleau de 2 100 étiquettes
Etiquette thermique congélation
Format : rectangle L 50 x A 32 mm
largeur rouleau : 53 mm
écart en avance : 2,0179 mm
rayon : 2 mm
support thermique Top Adh Permanent Congélation
sans impression
diamètre mandrin : 25,7 mm
enroulement extérieur pied avant</t>
  </si>
  <si>
    <t>Rouleau de 2 100 étiquettes
Etiquette thermique congélation avec liseret 
rectangle L 50 x A32 mm
diamètre mandrin : 26 mm
Frontal : 4 couleurs numériques (interprétation quadri)
Yellow
Support  thermique top adhésif renforcé
finition : perforation entre étiquette</t>
  </si>
  <si>
    <t>LOT 3  :  ROULEAUX ETIQUETTES SERVICE LABORATOIRE</t>
  </si>
  <si>
    <t>LOT 2  :  ROULEAUX ETIQUETTES SERVICE BIBERONNERIE</t>
  </si>
  <si>
    <t>Prix 
à l'unité 
HT
(unité ref colonne H)</t>
  </si>
  <si>
    <t>LOT 4:   ETIQUETTES PLANCHES SERVICE PHARMACIE</t>
  </si>
  <si>
    <t xml:space="preserve">Planche A5
1 étiquette 210 x 148.5 mm
Papier Velin Permanent
matière :  laser adhésif enlevable (raflatac Rra4 ou équivalent)
impression : 1 Couleur rouge
refente au verso
</t>
  </si>
  <si>
    <t>utilisation préparation chimiothérapie</t>
  </si>
  <si>
    <t>Informations complémentaires</t>
  </si>
  <si>
    <t xml:space="preserve">qté CHR METZ THIONVILLE *
</t>
  </si>
  <si>
    <t>Prix 
à l'unité 
HT
(unité ref colonne G)</t>
  </si>
  <si>
    <t>Nombre échantillons à fournir</t>
  </si>
  <si>
    <t>Libellé produit - caractéristiques</t>
  </si>
  <si>
    <t>Pourcentage de Remise minimum sur Catalogue :</t>
  </si>
  <si>
    <r>
      <t xml:space="preserve">rouleau de 1 500 étiquettes
Format :  L 76 x A 54 mm
largeur rouleau : 79.00 mm
écart en avance : 3 mm
Rayon 2 mm
support : polypropylène blanc adhésif permanent acrylique, </t>
    </r>
    <r>
      <rPr>
        <sz val="11"/>
        <rFont val="Calibri"/>
        <family val="2"/>
        <scheme val="minor"/>
      </rPr>
      <t xml:space="preserve">glassine </t>
    </r>
    <r>
      <rPr>
        <sz val="11"/>
        <color theme="1"/>
        <rFont val="Calibri"/>
        <family val="2"/>
        <scheme val="minor"/>
      </rPr>
      <t xml:space="preserve">
Impression frontal : vierge
sens de sortie : enroulement extérieur pied avant
Diamètre mandrin : 25 mm
</t>
    </r>
  </si>
  <si>
    <r>
      <t xml:space="preserve">rouleau de 1 500 étiquettes
Format : L x A : 76 x 54 mm
largeur du rouleau : 79,00 mm
écart en avance : 3,15 mm
Rayon : 2 mm
Support : papier laser adhésif STD permanent </t>
    </r>
    <r>
      <rPr>
        <sz val="11"/>
        <rFont val="Calibri"/>
        <family val="2"/>
        <scheme val="minor"/>
      </rPr>
      <t>glassine</t>
    </r>
    <r>
      <rPr>
        <sz val="11"/>
        <color theme="1"/>
        <rFont val="Calibri"/>
        <family val="2"/>
        <scheme val="minor"/>
      </rPr>
      <t xml:space="preserve">
Sans impression (étiquettes neutres)
diamètre mandrin : 25 mm
sens de sortie : enroulement extérieur pied avant</t>
    </r>
  </si>
  <si>
    <t>1 rouleau de 50 étiquettes</t>
  </si>
  <si>
    <t xml:space="preserve">Planche A4 (210 mm x 297 mm) - 4 étiquettes par feuille
etiquettes 95 x 49 et  95 x 31 mm
support : velin Laser - Blanc
Laser adhésif : permanent renforcé
protecteur Kraft 
1 couleur flexo au recto ROUGE 032
</t>
  </si>
  <si>
    <t xml:space="preserve">Planche A5
Matière : laser + adhésif enlevable
etiquette : 148 x 210 mm
impression : 2 couleurs (noir - vert 354) recto
refente au verso
</t>
  </si>
  <si>
    <t>50 planches</t>
  </si>
  <si>
    <t>1 000 planches</t>
  </si>
  <si>
    <t xml:space="preserve"> 1 000 planches</t>
  </si>
  <si>
    <t>Référence produit fournisseur</t>
  </si>
  <si>
    <t xml:space="preserve">PLANCHES A4 FT SPECIAL 2 + 20  (ADMISSION)
Support : velin Laser - Blanc
Mat - adhésif : renforcé
Protecteur Kraft 
Echenillage 4 côtés
Impression : 1 couleur au verso (protecteur) bleu
</t>
  </si>
  <si>
    <t>ETIQUETTES EN PLANCHE A4 FT  51 X 34 MM ADHESIF TUBES
echenillage 4 côtés - pinces tête 9 mm - pied 16 mm - gauche et droite 3 mm
Support mat 
Adhésif permanent renforcé pour collage tubes  protecteur Kraft
Impression : 1 couleur au verso (protecteur) bleu</t>
  </si>
  <si>
    <t>Imprimante ZEBRA</t>
  </si>
  <si>
    <r>
      <t xml:space="preserve">* Géré en stock au magasin CHR Metz Thionville
Utilisation par les admissions, services de soins (consultations et hospitalisations)
</t>
    </r>
    <r>
      <rPr>
        <sz val="10"/>
        <rFont val="Calibri"/>
        <family val="2"/>
        <scheme val="minor"/>
      </rPr>
      <t>imprimante : KONICA MINOLTA Bizhub</t>
    </r>
  </si>
  <si>
    <t>Estimation annuelle totale TTC / CHR</t>
  </si>
  <si>
    <t>collée sur caisses médicaments</t>
  </si>
  <si>
    <r>
      <t xml:space="preserve">* Géré en stock au magasin CHR Metz Thionville
Utilisation par les services de soins (consultations, hospitalisations) - médico techniques 
</t>
    </r>
    <r>
      <rPr>
        <sz val="10"/>
        <rFont val="Calibri"/>
        <family val="2"/>
        <scheme val="minor"/>
      </rPr>
      <t>imprimante : KONICA MINOLTA</t>
    </r>
  </si>
  <si>
    <r>
      <t xml:space="preserve">dépose sur tubes en verre ou plastique, puis passage en frigo et/ou congélateur à - 30 °
</t>
    </r>
    <r>
      <rPr>
        <sz val="9"/>
        <rFont val="Calibri"/>
        <family val="2"/>
        <scheme val="minor"/>
      </rPr>
      <t>Imprimante :</t>
    </r>
    <r>
      <rPr>
        <sz val="9"/>
        <color rgb="FFFF0000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HONEYWELL et ZEBRA</t>
    </r>
  </si>
  <si>
    <r>
      <t xml:space="preserve">géré en stock au magasin
passage en automate 
</t>
    </r>
    <r>
      <rPr>
        <sz val="11"/>
        <rFont val="Calibri"/>
        <family val="2"/>
        <scheme val="minor"/>
      </rPr>
      <t>Imprimante : INTERMEC</t>
    </r>
  </si>
  <si>
    <t>Imprimante : ZEBRA</t>
  </si>
  <si>
    <t>Imprimante : SATO</t>
  </si>
  <si>
    <t>collée sur pochettes isothermes à destination des services de soins et sur caisses médicaments</t>
  </si>
  <si>
    <t>Montant annuel TTC / CHR</t>
  </si>
  <si>
    <t>Montant annuel HT / CHR</t>
  </si>
  <si>
    <t>Montant total TTC / GORZE</t>
  </si>
  <si>
    <t>GHT</t>
  </si>
  <si>
    <t>Montant annuel HT / GORZE</t>
  </si>
  <si>
    <t>Montant annuel HT</t>
  </si>
  <si>
    <t>Montant annuel TTC</t>
  </si>
  <si>
    <t>Montant annuel HT/ CHR</t>
  </si>
  <si>
    <r>
      <t xml:space="preserve">Quantités </t>
    </r>
    <r>
      <rPr>
        <b/>
        <sz val="11"/>
        <color rgb="FFFF0000"/>
        <rFont val="Arial"/>
        <family val="2"/>
      </rPr>
      <t xml:space="preserve">et montants </t>
    </r>
    <r>
      <rPr>
        <b/>
        <sz val="11"/>
        <color indexed="10"/>
        <rFont val="Arial"/>
        <family val="2"/>
      </rPr>
      <t>non contractuels</t>
    </r>
  </si>
  <si>
    <t>CHR : 1185320
GORZE : 1014907</t>
  </si>
  <si>
    <t>Quantités et montants non contractuels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</si>
</sst>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8"/>
      <color indexed="8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u/>
      <sz val="11"/>
      <color indexed="10"/>
      <name val="Arial"/>
      <family val="2"/>
    </font>
    <font>
      <sz val="10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sz val="9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Calibri"/>
      <family val="2"/>
      <scheme val="minor"/>
    </font>
    <font>
      <sz val="14"/>
      <color theme="1"/>
      <name val="Arial"/>
      <family val="2"/>
    </font>
    <font>
      <b/>
      <sz val="11"/>
      <color indexed="10"/>
      <name val="Arial"/>
      <family val="2"/>
    </font>
    <font>
      <b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4" fillId="0" borderId="0"/>
    <xf numFmtId="0" fontId="5" fillId="0" borderId="0"/>
  </cellStyleXfs>
  <cellXfs count="115">
    <xf numFmtId="0" fontId="0" fillId="0" borderId="0" xfId="0"/>
    <xf numFmtId="0" fontId="25" fillId="2" borderId="3" xfId="1" applyFont="1" applyFill="1" applyBorder="1" applyAlignment="1">
      <alignment horizontal="left" vertical="center" wrapText="1" readingOrder="1"/>
    </xf>
    <xf numFmtId="3" fontId="0" fillId="0" borderId="0" xfId="0" applyNumberFormat="1"/>
    <xf numFmtId="0" fontId="0" fillId="2" borderId="0" xfId="0" applyFill="1"/>
    <xf numFmtId="0" fontId="3" fillId="3" borderId="1" xfId="1" applyFont="1" applyFill="1" applyBorder="1" applyAlignment="1">
      <alignment horizontal="center" vertical="center" wrapText="1" readingOrder="1"/>
    </xf>
    <xf numFmtId="0" fontId="3" fillId="3" borderId="1" xfId="3" applyFont="1" applyFill="1" applyBorder="1" applyAlignment="1">
      <alignment horizontal="center" vertical="center" wrapText="1"/>
    </xf>
    <xf numFmtId="3" fontId="3" fillId="3" borderId="1" xfId="3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 readingOrder="1"/>
    </xf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4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0" fontId="9" fillId="0" borderId="1" xfId="4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/>
    <xf numFmtId="0" fontId="3" fillId="3" borderId="6" xfId="1" applyFont="1" applyFill="1" applyBorder="1" applyAlignment="1">
      <alignment horizontal="center" vertical="center" wrapText="1" readingOrder="1"/>
    </xf>
    <xf numFmtId="0" fontId="7" fillId="3" borderId="6" xfId="3" applyFont="1" applyFill="1" applyBorder="1" applyAlignment="1">
      <alignment horizontal="center" vertical="center" wrapText="1"/>
    </xf>
    <xf numFmtId="0" fontId="10" fillId="3" borderId="6" xfId="3" applyFont="1" applyFill="1" applyBorder="1" applyAlignment="1">
      <alignment horizontal="center" vertical="center" wrapText="1"/>
    </xf>
    <xf numFmtId="0" fontId="3" fillId="3" borderId="6" xfId="3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 readingOrder="1"/>
    </xf>
    <xf numFmtId="0" fontId="7" fillId="3" borderId="7" xfId="3" applyFont="1" applyFill="1" applyBorder="1" applyAlignment="1">
      <alignment horizontal="center" vertical="center" wrapText="1"/>
    </xf>
    <xf numFmtId="0" fontId="10" fillId="3" borderId="7" xfId="3" applyFont="1" applyFill="1" applyBorder="1" applyAlignment="1">
      <alignment horizontal="center" vertical="center" wrapText="1"/>
    </xf>
    <xf numFmtId="0" fontId="3" fillId="3" borderId="7" xfId="3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3" fillId="0" borderId="9" xfId="0" applyFont="1" applyBorder="1" applyAlignment="1">
      <alignment horizontal="center"/>
    </xf>
    <xf numFmtId="0" fontId="13" fillId="0" borderId="9" xfId="0" applyFont="1" applyBorder="1" applyAlignment="1"/>
    <xf numFmtId="0" fontId="14" fillId="0" borderId="1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5" fillId="3" borderId="1" xfId="3" applyFont="1" applyFill="1" applyBorder="1" applyAlignment="1">
      <alignment horizontal="center" vertical="center" wrapText="1"/>
    </xf>
    <xf numFmtId="3" fontId="15" fillId="3" borderId="1" xfId="3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 readingOrder="1"/>
    </xf>
    <xf numFmtId="0" fontId="3" fillId="0" borderId="1" xfId="1" applyFont="1" applyFill="1" applyBorder="1" applyAlignment="1">
      <alignment vertical="center" wrapText="1" readingOrder="1"/>
    </xf>
    <xf numFmtId="0" fontId="12" fillId="0" borderId="1" xfId="0" applyFont="1" applyBorder="1" applyAlignment="1">
      <alignment wrapText="1"/>
    </xf>
    <xf numFmtId="0" fontId="17" fillId="0" borderId="0" xfId="0" applyFont="1"/>
    <xf numFmtId="0" fontId="19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0" fillId="6" borderId="1" xfId="0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5" borderId="0" xfId="0" applyFont="1" applyFill="1" applyAlignment="1">
      <alignment horizontal="center"/>
    </xf>
    <xf numFmtId="0" fontId="3" fillId="0" borderId="0" xfId="1" applyFont="1" applyFill="1" applyBorder="1" applyAlignment="1">
      <alignment horizontal="left" vertical="center" wrapText="1" readingOrder="1"/>
    </xf>
    <xf numFmtId="0" fontId="3" fillId="4" borderId="1" xfId="1" applyFont="1" applyFill="1" applyBorder="1" applyAlignment="1">
      <alignment horizontal="center" vertical="center" wrapText="1" readingOrder="1"/>
    </xf>
    <xf numFmtId="0" fontId="21" fillId="2" borderId="3" xfId="0" applyFont="1" applyFill="1" applyBorder="1"/>
    <xf numFmtId="0" fontId="17" fillId="2" borderId="4" xfId="0" applyFont="1" applyFill="1" applyBorder="1"/>
    <xf numFmtId="0" fontId="17" fillId="2" borderId="5" xfId="0" applyFont="1" applyFill="1" applyBorder="1"/>
    <xf numFmtId="0" fontId="25" fillId="0" borderId="0" xfId="1" applyFont="1" applyFill="1" applyBorder="1" applyAlignment="1">
      <alignment horizontal="left" vertical="center" wrapText="1" readingOrder="1"/>
    </xf>
    <xf numFmtId="0" fontId="24" fillId="0" borderId="0" xfId="0" applyFont="1"/>
    <xf numFmtId="3" fontId="26" fillId="2" borderId="0" xfId="0" applyNumberFormat="1" applyFont="1" applyFill="1"/>
    <xf numFmtId="3" fontId="26" fillId="0" borderId="0" xfId="0" applyNumberFormat="1" applyFont="1"/>
    <xf numFmtId="0" fontId="27" fillId="2" borderId="3" xfId="0" applyFont="1" applyFill="1" applyBorder="1"/>
    <xf numFmtId="0" fontId="24" fillId="2" borderId="4" xfId="0" applyFont="1" applyFill="1" applyBorder="1"/>
    <xf numFmtId="0" fontId="24" fillId="2" borderId="5" xfId="0" applyFont="1" applyFill="1" applyBorder="1"/>
    <xf numFmtId="0" fontId="24" fillId="0" borderId="0" xfId="0" applyFont="1" applyFill="1"/>
    <xf numFmtId="0" fontId="12" fillId="0" borderId="1" xfId="0" applyFont="1" applyBorder="1" applyAlignment="1">
      <alignment vertical="center" wrapText="1"/>
    </xf>
    <xf numFmtId="0" fontId="29" fillId="2" borderId="4" xfId="0" applyFont="1" applyFill="1" applyBorder="1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25" fillId="0" borderId="0" xfId="1" applyFont="1" applyFill="1" applyBorder="1" applyAlignment="1" applyProtection="1">
      <alignment horizontal="left" vertical="center" wrapText="1" readingOrder="1"/>
      <protection locked="0"/>
    </xf>
    <xf numFmtId="0" fontId="17" fillId="0" borderId="0" xfId="0" applyFont="1" applyProtection="1">
      <protection locked="0"/>
    </xf>
    <xf numFmtId="0" fontId="0" fillId="0" borderId="0" xfId="0" applyAlignment="1">
      <alignment horizontal="center"/>
    </xf>
    <xf numFmtId="0" fontId="13" fillId="0" borderId="9" xfId="0" applyFont="1" applyBorder="1" applyAlignment="1">
      <alignment horizontal="center"/>
    </xf>
    <xf numFmtId="0" fontId="3" fillId="4" borderId="6" xfId="1" applyFont="1" applyFill="1" applyBorder="1" applyAlignment="1">
      <alignment horizontal="center" vertical="center" wrapText="1" readingOrder="1"/>
    </xf>
    <xf numFmtId="0" fontId="3" fillId="4" borderId="7" xfId="1" applyFont="1" applyFill="1" applyBorder="1" applyAlignment="1">
      <alignment horizontal="center" vertical="center" wrapText="1" readingOrder="1"/>
    </xf>
    <xf numFmtId="0" fontId="1" fillId="5" borderId="0" xfId="0" applyFont="1" applyFill="1" applyAlignment="1">
      <alignment horizontal="center"/>
    </xf>
    <xf numFmtId="0" fontId="30" fillId="0" borderId="9" xfId="0" applyFont="1" applyBorder="1" applyAlignment="1"/>
    <xf numFmtId="4" fontId="0" fillId="0" borderId="1" xfId="0" applyNumberFormat="1" applyBorder="1"/>
    <xf numFmtId="4" fontId="0" fillId="3" borderId="1" xfId="0" applyNumberFormat="1" applyFill="1" applyBorder="1"/>
    <xf numFmtId="4" fontId="0" fillId="0" borderId="7" xfId="0" applyNumberFormat="1" applyBorder="1" applyAlignment="1" applyProtection="1">
      <alignment vertical="center"/>
      <protection locked="0"/>
    </xf>
    <xf numFmtId="4" fontId="3" fillId="0" borderId="7" xfId="1" applyNumberFormat="1" applyFont="1" applyFill="1" applyBorder="1" applyAlignment="1">
      <alignment vertical="center" wrapText="1" readingOrder="1"/>
    </xf>
    <xf numFmtId="0" fontId="20" fillId="0" borderId="0" xfId="1" applyFont="1" applyFill="1" applyBorder="1" applyAlignment="1">
      <alignment horizontal="left" vertical="center" wrapText="1" readingOrder="1"/>
    </xf>
    <xf numFmtId="0" fontId="18" fillId="2" borderId="4" xfId="0" applyFont="1" applyFill="1" applyBorder="1"/>
    <xf numFmtId="0" fontId="18" fillId="2" borderId="5" xfId="0" applyFont="1" applyFill="1" applyBorder="1"/>
    <xf numFmtId="3" fontId="29" fillId="2" borderId="0" xfId="0" applyNumberFormat="1" applyFont="1" applyFill="1"/>
    <xf numFmtId="3" fontId="29" fillId="0" borderId="0" xfId="0" applyNumberFormat="1" applyFont="1"/>
    <xf numFmtId="0" fontId="0" fillId="2" borderId="0" xfId="0" applyFill="1" applyProtection="1">
      <protection locked="0"/>
    </xf>
    <xf numFmtId="3" fontId="29" fillId="0" borderId="0" xfId="0" applyNumberFormat="1" applyFont="1" applyProtection="1">
      <protection locked="0"/>
    </xf>
    <xf numFmtId="0" fontId="11" fillId="0" borderId="1" xfId="0" applyFont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left" vertical="center" wrapText="1" readingOrder="1"/>
    </xf>
    <xf numFmtId="0" fontId="25" fillId="2" borderId="5" xfId="1" applyFont="1" applyFill="1" applyBorder="1" applyAlignment="1">
      <alignment horizontal="left" vertical="center" wrapText="1" readingOrder="1"/>
    </xf>
    <xf numFmtId="3" fontId="3" fillId="3" borderId="8" xfId="3" applyNumberFormat="1" applyFont="1" applyFill="1" applyBorder="1" applyAlignment="1">
      <alignment horizontal="center" vertical="center" wrapText="1"/>
    </xf>
    <xf numFmtId="3" fontId="3" fillId="3" borderId="2" xfId="3" applyNumberFormat="1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7" xfId="3" applyFont="1" applyFill="1" applyBorder="1" applyAlignment="1">
      <alignment horizontal="center" vertical="center" wrapText="1"/>
    </xf>
    <xf numFmtId="164" fontId="3" fillId="2" borderId="6" xfId="1" applyNumberFormat="1" applyFont="1" applyFill="1" applyBorder="1" applyAlignment="1">
      <alignment horizontal="center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 wrapText="1" readingOrder="1"/>
    </xf>
    <xf numFmtId="0" fontId="3" fillId="4" borderId="7" xfId="1" applyFont="1" applyFill="1" applyBorder="1" applyAlignment="1">
      <alignment horizontal="center" vertical="center" wrapText="1" readingOrder="1"/>
    </xf>
    <xf numFmtId="0" fontId="18" fillId="5" borderId="0" xfId="0" applyFont="1" applyFill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" xfId="1" applyFont="1" applyFill="1" applyBorder="1" applyAlignment="1">
      <alignment horizontal="center" vertical="center" wrapText="1" readingOrder="1"/>
    </xf>
    <xf numFmtId="0" fontId="3" fillId="2" borderId="6" xfId="1" applyFont="1" applyFill="1" applyBorder="1" applyAlignment="1">
      <alignment horizontal="center" vertical="center" wrapText="1" readingOrder="1"/>
    </xf>
    <xf numFmtId="0" fontId="3" fillId="2" borderId="7" xfId="1" applyFont="1" applyFill="1" applyBorder="1" applyAlignment="1">
      <alignment horizontal="center" vertical="center" wrapText="1" readingOrder="1"/>
    </xf>
    <xf numFmtId="0" fontId="19" fillId="0" borderId="0" xfId="0" applyFont="1" applyAlignment="1">
      <alignment horizontal="center"/>
    </xf>
    <xf numFmtId="0" fontId="20" fillId="2" borderId="3" xfId="1" applyFont="1" applyFill="1" applyBorder="1" applyAlignment="1">
      <alignment horizontal="left" vertical="center" wrapText="1" readingOrder="1"/>
    </xf>
    <xf numFmtId="0" fontId="20" fillId="2" borderId="4" xfId="1" applyFont="1" applyFill="1" applyBorder="1" applyAlignment="1">
      <alignment horizontal="left" vertical="center" wrapText="1" readingOrder="1"/>
    </xf>
    <xf numFmtId="0" fontId="20" fillId="2" borderId="5" xfId="1" applyFont="1" applyFill="1" applyBorder="1" applyAlignment="1">
      <alignment horizontal="left" vertical="center" wrapText="1" readingOrder="1"/>
    </xf>
    <xf numFmtId="0" fontId="13" fillId="0" borderId="9" xfId="0" applyFont="1" applyBorder="1" applyAlignment="1">
      <alignment horizontal="center"/>
    </xf>
    <xf numFmtId="0" fontId="1" fillId="5" borderId="0" xfId="0" applyFont="1" applyFill="1" applyAlignment="1">
      <alignment horizontal="center"/>
    </xf>
  </cellXfs>
  <cellStyles count="5">
    <cellStyle name="NiveauLigne_1" xfId="1" builtinId="1" iLevel="0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761460</xdr:colOff>
      <xdr:row>6</xdr:row>
      <xdr:rowOff>1804686</xdr:rowOff>
    </xdr:from>
    <xdr:to>
      <xdr:col>4</xdr:col>
      <xdr:colOff>3342262</xdr:colOff>
      <xdr:row>6</xdr:row>
      <xdr:rowOff>3332480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93841A9-F304-4F8A-A175-81F4F546BD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245" t="63717" r="65791" b="7321"/>
        <a:stretch/>
      </xdr:blipFill>
      <xdr:spPr>
        <a:xfrm>
          <a:off x="5396960" y="6541786"/>
          <a:ext cx="2580802" cy="1527794"/>
        </a:xfrm>
        <a:prstGeom prst="rect">
          <a:avLst/>
        </a:prstGeom>
      </xdr:spPr>
    </xdr:pic>
    <xdr:clientData/>
  </xdr:twoCellAnchor>
  <xdr:twoCellAnchor editAs="oneCell">
    <xdr:from>
      <xdr:col>4</xdr:col>
      <xdr:colOff>254000</xdr:colOff>
      <xdr:row>7</xdr:row>
      <xdr:rowOff>1062734</xdr:rowOff>
    </xdr:from>
    <xdr:to>
      <xdr:col>4</xdr:col>
      <xdr:colOff>3275770</xdr:colOff>
      <xdr:row>7</xdr:row>
      <xdr:rowOff>3233420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51B5B4D-0432-4D2B-B33B-9AE3C5D74D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2728" t="25758" r="57761" b="5349"/>
        <a:stretch/>
      </xdr:blipFill>
      <xdr:spPr>
        <a:xfrm>
          <a:off x="4889500" y="9457434"/>
          <a:ext cx="3021770" cy="2170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7"/>
  <sheetViews>
    <sheetView tabSelected="1" topLeftCell="D4" zoomScaleNormal="100" workbookViewId="0">
      <selection activeCell="L8" sqref="L8"/>
    </sheetView>
  </sheetViews>
  <sheetFormatPr baseColWidth="10" defaultRowHeight="15" x14ac:dyDescent="0.25"/>
  <cols>
    <col min="1" max="1" width="4.5703125" customWidth="1"/>
    <col min="2" max="2" width="12.85546875" style="13" customWidth="1"/>
    <col min="3" max="3" width="11.42578125" style="13"/>
    <col min="4" max="4" width="16.85546875" style="16" customWidth="1"/>
    <col min="5" max="5" width="40.85546875" customWidth="1"/>
    <col min="6" max="6" width="20.7109375" customWidth="1"/>
    <col min="7" max="7" width="10.5703125" customWidth="1"/>
    <col min="8" max="8" width="9.85546875" customWidth="1"/>
    <col min="9" max="9" width="13" style="2" customWidth="1"/>
    <col min="11" max="11" width="9.85546875" bestFit="1" customWidth="1"/>
    <col min="12" max="12" width="16.28515625" customWidth="1"/>
    <col min="15" max="15" width="9.42578125" customWidth="1"/>
    <col min="16" max="16" width="8.28515625" bestFit="1" customWidth="1"/>
    <col min="17" max="17" width="10.28515625" customWidth="1"/>
    <col min="18" max="18" width="11.42578125" bestFit="1" customWidth="1"/>
    <col min="19" max="19" width="11.42578125" customWidth="1"/>
    <col min="20" max="20" width="10.42578125" bestFit="1" customWidth="1"/>
    <col min="21" max="22" width="10.42578125" customWidth="1"/>
    <col min="23" max="23" width="12" bestFit="1" customWidth="1"/>
  </cols>
  <sheetData>
    <row r="1" spans="1:23" x14ac:dyDescent="0.25">
      <c r="A1" s="105" t="s">
        <v>15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</row>
    <row r="2" spans="1:23" ht="18.75" x14ac:dyDescent="0.3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</row>
    <row r="3" spans="1:23" ht="41.25" customHeight="1" x14ac:dyDescent="0.25">
      <c r="A3" s="103" t="s">
        <v>17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</row>
    <row r="4" spans="1:23" ht="33.75" customHeight="1" x14ac:dyDescent="0.25">
      <c r="H4" s="80" t="s">
        <v>76</v>
      </c>
      <c r="I4" s="80"/>
      <c r="J4" s="80"/>
      <c r="K4" s="76"/>
      <c r="L4" s="31"/>
    </row>
    <row r="5" spans="1:23" ht="51" x14ac:dyDescent="0.25">
      <c r="A5" s="17" t="s">
        <v>2</v>
      </c>
      <c r="B5" s="18" t="s">
        <v>11</v>
      </c>
      <c r="C5" s="97" t="s">
        <v>3</v>
      </c>
      <c r="D5" s="19" t="s">
        <v>4</v>
      </c>
      <c r="E5" s="17" t="s">
        <v>45</v>
      </c>
      <c r="F5" s="17" t="s">
        <v>41</v>
      </c>
      <c r="G5" s="20" t="s">
        <v>28</v>
      </c>
      <c r="H5" s="95" t="s">
        <v>42</v>
      </c>
      <c r="I5" s="96"/>
      <c r="J5" s="20" t="s">
        <v>14</v>
      </c>
      <c r="K5" s="20" t="s">
        <v>26</v>
      </c>
      <c r="L5" s="99" t="s">
        <v>5</v>
      </c>
      <c r="M5" s="99" t="s">
        <v>55</v>
      </c>
      <c r="N5" s="107" t="s">
        <v>43</v>
      </c>
      <c r="O5" s="107" t="s">
        <v>7</v>
      </c>
      <c r="P5" s="107" t="s">
        <v>8</v>
      </c>
      <c r="Q5" s="101" t="s">
        <v>69</v>
      </c>
      <c r="R5" s="101" t="s">
        <v>68</v>
      </c>
      <c r="S5" s="101" t="s">
        <v>72</v>
      </c>
      <c r="T5" s="101" t="s">
        <v>70</v>
      </c>
      <c r="U5" s="77" t="s">
        <v>73</v>
      </c>
      <c r="V5" s="77" t="s">
        <v>74</v>
      </c>
      <c r="W5" s="106" t="s">
        <v>44</v>
      </c>
    </row>
    <row r="6" spans="1:23" ht="26.25" customHeight="1" x14ac:dyDescent="0.25">
      <c r="A6" s="21"/>
      <c r="B6" s="22"/>
      <c r="C6" s="98"/>
      <c r="D6" s="23"/>
      <c r="E6" s="21"/>
      <c r="F6" s="21"/>
      <c r="G6" s="24"/>
      <c r="H6" s="36" t="s">
        <v>29</v>
      </c>
      <c r="I6" s="37" t="s">
        <v>27</v>
      </c>
      <c r="J6" s="24"/>
      <c r="K6" s="24"/>
      <c r="L6" s="100"/>
      <c r="M6" s="100"/>
      <c r="N6" s="108"/>
      <c r="O6" s="108"/>
      <c r="P6" s="108"/>
      <c r="Q6" s="102"/>
      <c r="R6" s="102"/>
      <c r="S6" s="102"/>
      <c r="T6" s="102"/>
      <c r="U6" s="78" t="s">
        <v>71</v>
      </c>
      <c r="V6" s="78" t="s">
        <v>71</v>
      </c>
      <c r="W6" s="106"/>
    </row>
    <row r="7" spans="1:23" ht="166.5" customHeight="1" x14ac:dyDescent="0.25">
      <c r="A7" s="30">
        <v>1</v>
      </c>
      <c r="B7" s="14" t="s">
        <v>9</v>
      </c>
      <c r="C7" s="12">
        <v>38011</v>
      </c>
      <c r="D7" s="92" t="s">
        <v>77</v>
      </c>
      <c r="E7" s="10" t="s">
        <v>56</v>
      </c>
      <c r="F7" s="33" t="s">
        <v>59</v>
      </c>
      <c r="G7" s="50" t="s">
        <v>10</v>
      </c>
      <c r="H7" s="51">
        <v>600000</v>
      </c>
      <c r="I7" s="51">
        <v>400000</v>
      </c>
      <c r="J7" s="35">
        <v>2500</v>
      </c>
      <c r="K7" s="49">
        <f>SUM(H7:J7)</f>
        <v>1002500</v>
      </c>
      <c r="L7" s="71"/>
      <c r="M7" s="71"/>
      <c r="N7" s="71"/>
      <c r="O7" s="71"/>
      <c r="P7" s="71"/>
      <c r="Q7" s="81">
        <f>(H7+I7)*N7</f>
        <v>0</v>
      </c>
      <c r="R7" s="81">
        <f>P7*(H7+I7)</f>
        <v>0</v>
      </c>
      <c r="S7" s="81">
        <f>J7*N7</f>
        <v>0</v>
      </c>
      <c r="T7" s="81">
        <f>P7*J7</f>
        <v>0</v>
      </c>
      <c r="U7" s="81">
        <f>Q7+S7</f>
        <v>0</v>
      </c>
      <c r="V7" s="81">
        <f>R7+T7</f>
        <v>0</v>
      </c>
      <c r="W7" s="53" t="s">
        <v>53</v>
      </c>
    </row>
    <row r="8" spans="1:23" ht="153" x14ac:dyDescent="0.25">
      <c r="A8" s="30">
        <v>2</v>
      </c>
      <c r="B8" s="14" t="s">
        <v>9</v>
      </c>
      <c r="C8" s="12">
        <v>38011</v>
      </c>
      <c r="D8" s="15">
        <v>18877</v>
      </c>
      <c r="E8" s="10" t="s">
        <v>57</v>
      </c>
      <c r="F8" s="33" t="s">
        <v>62</v>
      </c>
      <c r="G8" s="50" t="s">
        <v>10</v>
      </c>
      <c r="H8" s="51">
        <v>145500</v>
      </c>
      <c r="I8" s="51">
        <v>67000</v>
      </c>
      <c r="J8" s="52"/>
      <c r="K8" s="49">
        <f>SUM(H8:J8)</f>
        <v>212500</v>
      </c>
      <c r="L8" s="71"/>
      <c r="M8" s="71"/>
      <c r="N8" s="71"/>
      <c r="O8" s="71"/>
      <c r="P8" s="71"/>
      <c r="Q8" s="81">
        <f>(H8+I8)*N8</f>
        <v>0</v>
      </c>
      <c r="R8" s="81">
        <f>P8*(H8+I8)</f>
        <v>0</v>
      </c>
      <c r="S8" s="82"/>
      <c r="T8" s="82"/>
      <c r="U8" s="82"/>
      <c r="V8" s="82"/>
      <c r="W8" s="53" t="s">
        <v>54</v>
      </c>
    </row>
    <row r="10" spans="1:23" ht="27" customHeight="1" x14ac:dyDescent="0.25">
      <c r="A10" s="1" t="s">
        <v>46</v>
      </c>
      <c r="B10" s="93"/>
      <c r="C10" s="93"/>
      <c r="D10" s="93"/>
      <c r="E10" s="94"/>
      <c r="F10" s="73"/>
      <c r="G10" s="62"/>
      <c r="H10" s="62"/>
      <c r="I10" s="63" t="s">
        <v>24</v>
      </c>
      <c r="J10" s="3"/>
    </row>
    <row r="11" spans="1:23" x14ac:dyDescent="0.25">
      <c r="A11" s="61"/>
      <c r="B11" s="61"/>
      <c r="C11" s="61"/>
      <c r="D11" s="61"/>
      <c r="E11" s="61"/>
      <c r="F11" s="61"/>
      <c r="G11" s="62"/>
      <c r="H11" s="62"/>
      <c r="I11" s="64"/>
    </row>
    <row r="12" spans="1:23" x14ac:dyDescent="0.25">
      <c r="A12" s="62"/>
      <c r="B12" s="62"/>
      <c r="C12" s="62"/>
      <c r="D12" s="62"/>
      <c r="E12" s="62"/>
      <c r="F12" s="62"/>
      <c r="G12" s="62"/>
      <c r="H12" s="62"/>
      <c r="I12" s="64"/>
    </row>
    <row r="13" spans="1:23" ht="24" customHeight="1" x14ac:dyDescent="0.25">
      <c r="A13" s="65" t="s">
        <v>19</v>
      </c>
      <c r="B13" s="66"/>
      <c r="C13" s="66"/>
      <c r="D13" s="66"/>
      <c r="E13" s="67"/>
      <c r="F13" s="68"/>
      <c r="G13" s="62"/>
      <c r="H13" s="62"/>
      <c r="I13" s="64"/>
    </row>
    <row r="14" spans="1:23" ht="24.95" customHeight="1" x14ac:dyDescent="0.25">
      <c r="A14" t="s">
        <v>20</v>
      </c>
      <c r="E14" s="72"/>
      <c r="I14" s="64"/>
    </row>
    <row r="15" spans="1:23" ht="24.95" customHeight="1" x14ac:dyDescent="0.25">
      <c r="A15" t="s">
        <v>21</v>
      </c>
      <c r="E15" s="72"/>
      <c r="I15" s="63" t="s">
        <v>25</v>
      </c>
      <c r="J15" s="3"/>
    </row>
    <row r="16" spans="1:23" ht="24.95" customHeight="1" x14ac:dyDescent="0.25">
      <c r="A16" t="s">
        <v>23</v>
      </c>
      <c r="E16" s="72"/>
      <c r="I16"/>
    </row>
    <row r="17" spans="1:9" ht="24.95" customHeight="1" x14ac:dyDescent="0.25">
      <c r="A17" t="s">
        <v>22</v>
      </c>
      <c r="E17" s="72"/>
      <c r="I17"/>
    </row>
  </sheetData>
  <sheetProtection algorithmName="SHA-512" hashValue="nUgFpB0G3QBV7VTgqlzdEwL76qk1ShwptDC2IEI1iPaBlpjAwbQmXO2Qia6cVZ8TAE9qlJruNxiww+fQ5FZvfw==" saltValue="RThl0CMlwpW0QJx3eSNINw==" spinCount="100000" sheet="1" objects="1" scenarios="1"/>
  <mergeCells count="16">
    <mergeCell ref="Q5:Q6"/>
    <mergeCell ref="S5:S6"/>
    <mergeCell ref="A3:W3"/>
    <mergeCell ref="A2:W2"/>
    <mergeCell ref="A1:W1"/>
    <mergeCell ref="W5:W6"/>
    <mergeCell ref="N5:N6"/>
    <mergeCell ref="O5:O6"/>
    <mergeCell ref="P5:P6"/>
    <mergeCell ref="R5:R6"/>
    <mergeCell ref="T5:T6"/>
    <mergeCell ref="A10:E10"/>
    <mergeCell ref="H5:I5"/>
    <mergeCell ref="C5:C6"/>
    <mergeCell ref="L5:L6"/>
    <mergeCell ref="M5:M6"/>
  </mergeCells>
  <phoneticPr fontId="16" type="noConversion"/>
  <pageMargins left="0.7" right="0.7" top="0.75" bottom="0.75" header="0.3" footer="0.3"/>
  <pageSetup paperSize="8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6"/>
  <sheetViews>
    <sheetView zoomScale="75" zoomScaleNormal="75" workbookViewId="0">
      <selection activeCell="O6" sqref="O6"/>
    </sheetView>
  </sheetViews>
  <sheetFormatPr baseColWidth="10" defaultRowHeight="15" x14ac:dyDescent="0.25"/>
  <cols>
    <col min="1" max="1" width="5.5703125" customWidth="1"/>
    <col min="2" max="2" width="17.140625" customWidth="1"/>
    <col min="5" max="5" width="40.85546875" customWidth="1"/>
    <col min="6" max="6" width="20" customWidth="1"/>
    <col min="8" max="8" width="17.28515625" style="2" customWidth="1"/>
    <col min="9" max="9" width="23.42578125" customWidth="1"/>
    <col min="10" max="10" width="19.28515625" customWidth="1"/>
    <col min="11" max="11" width="13.7109375" customWidth="1"/>
    <col min="12" max="12" width="13.28515625" customWidth="1"/>
    <col min="14" max="14" width="9.85546875" bestFit="1" customWidth="1"/>
    <col min="15" max="15" width="18" customWidth="1"/>
    <col min="16" max="16" width="15.140625" customWidth="1"/>
    <col min="17" max="17" width="17.7109375" bestFit="1" customWidth="1"/>
  </cols>
  <sheetData>
    <row r="1" spans="1:18" ht="15.75" x14ac:dyDescent="0.25">
      <c r="A1" s="109" t="s">
        <v>15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</row>
    <row r="2" spans="1:18" ht="39" customHeight="1" x14ac:dyDescent="0.3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</row>
    <row r="3" spans="1:18" ht="56.25" customHeight="1" x14ac:dyDescent="0.25">
      <c r="A3" s="103" t="s">
        <v>36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18" ht="36" customHeight="1" x14ac:dyDescent="0.25">
      <c r="H4" s="113" t="s">
        <v>78</v>
      </c>
      <c r="I4" s="113"/>
      <c r="J4" s="32"/>
      <c r="K4" s="32"/>
    </row>
    <row r="5" spans="1:18" ht="102" x14ac:dyDescent="0.25">
      <c r="A5" s="4" t="s">
        <v>2</v>
      </c>
      <c r="B5" s="5" t="s">
        <v>11</v>
      </c>
      <c r="C5" s="5" t="s">
        <v>3</v>
      </c>
      <c r="D5" s="5" t="s">
        <v>4</v>
      </c>
      <c r="E5" s="4" t="s">
        <v>45</v>
      </c>
      <c r="F5" s="5" t="s">
        <v>31</v>
      </c>
      <c r="G5" s="5" t="s">
        <v>12</v>
      </c>
      <c r="H5" s="6" t="s">
        <v>13</v>
      </c>
      <c r="I5" s="5" t="s">
        <v>26</v>
      </c>
      <c r="J5" s="7" t="s">
        <v>5</v>
      </c>
      <c r="K5" s="7" t="s">
        <v>6</v>
      </c>
      <c r="L5" s="8" t="s">
        <v>37</v>
      </c>
      <c r="M5" s="8" t="s">
        <v>7</v>
      </c>
      <c r="N5" s="8" t="s">
        <v>8</v>
      </c>
      <c r="O5" s="57" t="s">
        <v>69</v>
      </c>
      <c r="P5" s="57" t="s">
        <v>68</v>
      </c>
      <c r="Q5" s="38" t="s">
        <v>44</v>
      </c>
    </row>
    <row r="6" spans="1:18" ht="198" customHeight="1" x14ac:dyDescent="0.25">
      <c r="A6" s="30">
        <v>1</v>
      </c>
      <c r="B6" s="11" t="s">
        <v>9</v>
      </c>
      <c r="C6" s="30">
        <v>38011</v>
      </c>
      <c r="D6" s="30">
        <v>1310295</v>
      </c>
      <c r="E6" s="26" t="s">
        <v>47</v>
      </c>
      <c r="F6" s="69" t="s">
        <v>58</v>
      </c>
      <c r="G6" s="30" t="s">
        <v>0</v>
      </c>
      <c r="H6" s="34">
        <v>15</v>
      </c>
      <c r="I6" s="49">
        <f>SUM(H6:H6)</f>
        <v>15</v>
      </c>
      <c r="J6" s="71"/>
      <c r="K6" s="71"/>
      <c r="L6" s="71"/>
      <c r="M6" s="71"/>
      <c r="N6" s="71"/>
      <c r="O6" s="83">
        <f>I6*L6</f>
        <v>0</v>
      </c>
      <c r="P6" s="84">
        <f>I6*N6</f>
        <v>0</v>
      </c>
      <c r="Q6" s="39" t="s">
        <v>49</v>
      </c>
    </row>
    <row r="7" spans="1:18" ht="169.5" customHeight="1" x14ac:dyDescent="0.25">
      <c r="A7" s="30">
        <v>2</v>
      </c>
      <c r="B7" s="43" t="s">
        <v>9</v>
      </c>
      <c r="C7" s="30">
        <v>38011</v>
      </c>
      <c r="D7" s="30">
        <v>1312971</v>
      </c>
      <c r="E7" s="26" t="s">
        <v>48</v>
      </c>
      <c r="F7" s="69" t="s">
        <v>58</v>
      </c>
      <c r="G7" s="30" t="s">
        <v>0</v>
      </c>
      <c r="H7" s="34">
        <v>25</v>
      </c>
      <c r="I7" s="49">
        <f>SUM(H7:H7)</f>
        <v>25</v>
      </c>
      <c r="J7" s="71"/>
      <c r="K7" s="71"/>
      <c r="L7" s="71"/>
      <c r="M7" s="71"/>
      <c r="N7" s="71"/>
      <c r="O7" s="83">
        <f>I7*L7</f>
        <v>0</v>
      </c>
      <c r="P7" s="84">
        <f>I7*N7</f>
        <v>0</v>
      </c>
      <c r="Q7" s="39" t="s">
        <v>49</v>
      </c>
    </row>
    <row r="9" spans="1:18" s="41" customFormat="1" ht="18.75" x14ac:dyDescent="0.3">
      <c r="A9" s="110" t="s">
        <v>46</v>
      </c>
      <c r="B9" s="111"/>
      <c r="C9" s="111"/>
      <c r="D9" s="111"/>
      <c r="E9" s="112"/>
      <c r="F9" s="74"/>
      <c r="H9" s="63" t="s">
        <v>24</v>
      </c>
      <c r="I9" s="74"/>
    </row>
    <row r="10" spans="1:18" x14ac:dyDescent="0.25">
      <c r="A10" s="56"/>
      <c r="B10" s="56"/>
      <c r="C10" s="56"/>
      <c r="D10" s="56"/>
      <c r="E10" s="56"/>
      <c r="H10" s="64"/>
    </row>
    <row r="11" spans="1:18" x14ac:dyDescent="0.25">
      <c r="H11" s="64"/>
    </row>
    <row r="12" spans="1:18" s="41" customFormat="1" ht="18.75" x14ac:dyDescent="0.3">
      <c r="A12" s="58" t="s">
        <v>19</v>
      </c>
      <c r="B12" s="70"/>
      <c r="C12" s="59"/>
      <c r="D12" s="59"/>
      <c r="E12" s="60"/>
      <c r="H12" s="64"/>
    </row>
    <row r="13" spans="1:18" ht="20.100000000000001" customHeight="1" x14ac:dyDescent="0.25">
      <c r="A13" s="42" t="s">
        <v>20</v>
      </c>
      <c r="B13" s="42"/>
      <c r="C13" s="42"/>
      <c r="E13" s="72"/>
      <c r="F13" s="72"/>
      <c r="H13" s="64"/>
    </row>
    <row r="14" spans="1:18" ht="20.100000000000001" customHeight="1" x14ac:dyDescent="0.25">
      <c r="A14" s="42" t="s">
        <v>21</v>
      </c>
      <c r="B14" s="42"/>
      <c r="C14" s="42"/>
      <c r="E14" s="72"/>
      <c r="F14" s="72"/>
      <c r="H14" s="63" t="s">
        <v>25</v>
      </c>
    </row>
    <row r="15" spans="1:18" ht="20.100000000000001" customHeight="1" x14ac:dyDescent="0.25">
      <c r="A15" s="42" t="s">
        <v>23</v>
      </c>
      <c r="B15" s="42"/>
      <c r="C15" s="42"/>
      <c r="E15" s="72"/>
      <c r="F15" s="72"/>
      <c r="H15"/>
    </row>
    <row r="16" spans="1:18" ht="20.100000000000001" customHeight="1" x14ac:dyDescent="0.25">
      <c r="A16" s="42" t="s">
        <v>22</v>
      </c>
      <c r="B16" s="42"/>
      <c r="C16" s="42"/>
      <c r="E16" s="72"/>
      <c r="F16" s="72"/>
      <c r="H16"/>
    </row>
  </sheetData>
  <sheetProtection algorithmName="SHA-512" hashValue="vvpYk7bTECHfUvTSIQfkJ3fJyB0G82TlbKOqwpG4hL/EX9DqDl4GxU/NsbpRTQoGdrI/AFZggBW0SdYNPPH5cQ==" saltValue="SxEFT3rueVqjHuuXX7c+dA==" spinCount="100000" sheet="1" objects="1" scenarios="1"/>
  <mergeCells count="5">
    <mergeCell ref="A1:Q1"/>
    <mergeCell ref="A3:Q3"/>
    <mergeCell ref="A9:E9"/>
    <mergeCell ref="H4:I4"/>
    <mergeCell ref="A2:R2"/>
  </mergeCells>
  <phoneticPr fontId="16" type="noConversion"/>
  <pageMargins left="0.7" right="0.7" top="0.75" bottom="0.75" header="0.3" footer="0.3"/>
  <pageSetup paperSize="8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18"/>
  <sheetViews>
    <sheetView zoomScale="75" zoomScaleNormal="75" workbookViewId="0">
      <selection activeCell="J6" sqref="J6"/>
    </sheetView>
  </sheetViews>
  <sheetFormatPr baseColWidth="10" defaultRowHeight="15" x14ac:dyDescent="0.25"/>
  <cols>
    <col min="2" max="2" width="17.140625" customWidth="1"/>
    <col min="3" max="3" width="20.5703125" customWidth="1"/>
    <col min="4" max="4" width="13" customWidth="1"/>
    <col min="5" max="5" width="40.85546875" customWidth="1"/>
    <col min="6" max="6" width="20.7109375" customWidth="1"/>
    <col min="8" max="8" width="17.28515625" style="2" customWidth="1"/>
    <col min="9" max="9" width="15.85546875" customWidth="1"/>
    <col min="10" max="10" width="19.7109375" customWidth="1"/>
    <col min="11" max="11" width="14.7109375" customWidth="1"/>
    <col min="12" max="12" width="25.5703125" customWidth="1"/>
    <col min="14" max="14" width="9.85546875" bestFit="1" customWidth="1"/>
    <col min="15" max="15" width="14.42578125" customWidth="1"/>
    <col min="16" max="16" width="17.42578125" bestFit="1" customWidth="1"/>
    <col min="17" max="17" width="19.85546875" customWidth="1"/>
  </cols>
  <sheetData>
    <row r="1" spans="1:17" x14ac:dyDescent="0.25">
      <c r="A1" s="105" t="s">
        <v>15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75"/>
      <c r="P1" s="54"/>
    </row>
    <row r="2" spans="1:17" x14ac:dyDescent="0.25">
      <c r="A2" s="105" t="s">
        <v>16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75"/>
      <c r="P2" s="54"/>
    </row>
    <row r="3" spans="1:17" ht="18" customHeight="1" x14ac:dyDescent="0.25">
      <c r="A3" s="114" t="s">
        <v>35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79"/>
      <c r="P3" s="55"/>
    </row>
    <row r="4" spans="1:17" x14ac:dyDescent="0.25">
      <c r="H4" s="80" t="s">
        <v>76</v>
      </c>
    </row>
    <row r="5" spans="1:17" ht="63.75" x14ac:dyDescent="0.25">
      <c r="A5" s="4" t="s">
        <v>2</v>
      </c>
      <c r="B5" s="5" t="s">
        <v>11</v>
      </c>
      <c r="C5" s="5" t="s">
        <v>3</v>
      </c>
      <c r="D5" s="5" t="s">
        <v>4</v>
      </c>
      <c r="E5" s="4" t="s">
        <v>45</v>
      </c>
      <c r="F5" s="5" t="s">
        <v>31</v>
      </c>
      <c r="G5" s="5" t="s">
        <v>12</v>
      </c>
      <c r="H5" s="6" t="s">
        <v>13</v>
      </c>
      <c r="I5" s="5" t="s">
        <v>26</v>
      </c>
      <c r="J5" s="7" t="s">
        <v>5</v>
      </c>
      <c r="K5" s="7" t="s">
        <v>6</v>
      </c>
      <c r="L5" s="8" t="s">
        <v>37</v>
      </c>
      <c r="M5" s="8" t="s">
        <v>7</v>
      </c>
      <c r="N5" s="8" t="s">
        <v>8</v>
      </c>
      <c r="O5" s="57" t="s">
        <v>75</v>
      </c>
      <c r="P5" s="57" t="s">
        <v>68</v>
      </c>
      <c r="Q5" s="8" t="s">
        <v>44</v>
      </c>
    </row>
    <row r="6" spans="1:17" ht="152.25" customHeight="1" x14ac:dyDescent="0.25">
      <c r="A6" s="43">
        <v>1</v>
      </c>
      <c r="B6" s="43" t="s">
        <v>9</v>
      </c>
      <c r="C6" s="43">
        <v>38011</v>
      </c>
      <c r="D6" s="43">
        <v>40264</v>
      </c>
      <c r="E6" s="26" t="s">
        <v>30</v>
      </c>
      <c r="F6" s="45" t="s">
        <v>63</v>
      </c>
      <c r="G6" s="30" t="s">
        <v>0</v>
      </c>
      <c r="H6" s="35">
        <f>774+339</f>
        <v>1113</v>
      </c>
      <c r="I6" s="49">
        <f>H6</f>
        <v>1113</v>
      </c>
      <c r="J6" s="71"/>
      <c r="K6" s="71"/>
      <c r="L6" s="71"/>
      <c r="M6" s="71"/>
      <c r="N6" s="71"/>
      <c r="O6" s="81">
        <f t="shared" ref="O6:P9" si="0">H6*M6</f>
        <v>0</v>
      </c>
      <c r="P6" s="81">
        <f t="shared" si="0"/>
        <v>0</v>
      </c>
      <c r="Q6" s="26" t="s">
        <v>49</v>
      </c>
    </row>
    <row r="7" spans="1:17" ht="225" customHeight="1" x14ac:dyDescent="0.25">
      <c r="A7" s="44">
        <v>2</v>
      </c>
      <c r="B7" s="43" t="s">
        <v>9</v>
      </c>
      <c r="C7" s="43">
        <v>38011</v>
      </c>
      <c r="D7" s="43">
        <v>1459980</v>
      </c>
      <c r="E7" s="40" t="s">
        <v>32</v>
      </c>
      <c r="F7" s="69" t="s">
        <v>65</v>
      </c>
      <c r="G7" s="46" t="s">
        <v>0</v>
      </c>
      <c r="H7" s="35">
        <v>3</v>
      </c>
      <c r="I7" s="49">
        <f t="shared" ref="I7:I9" si="1">H7</f>
        <v>3</v>
      </c>
      <c r="J7" s="71"/>
      <c r="K7" s="71"/>
      <c r="L7" s="71"/>
      <c r="M7" s="71"/>
      <c r="N7" s="71"/>
      <c r="O7" s="81">
        <f t="shared" si="0"/>
        <v>0</v>
      </c>
      <c r="P7" s="81">
        <f t="shared" si="0"/>
        <v>0</v>
      </c>
      <c r="Q7" s="26" t="s">
        <v>49</v>
      </c>
    </row>
    <row r="8" spans="1:17" ht="189.75" customHeight="1" x14ac:dyDescent="0.25">
      <c r="A8" s="44">
        <v>3</v>
      </c>
      <c r="B8" s="43" t="s">
        <v>9</v>
      </c>
      <c r="C8" s="43">
        <v>38011</v>
      </c>
      <c r="D8" s="43">
        <v>1480660</v>
      </c>
      <c r="E8" s="26" t="s">
        <v>33</v>
      </c>
      <c r="F8" s="26" t="s">
        <v>64</v>
      </c>
      <c r="G8" s="47" t="s">
        <v>1</v>
      </c>
      <c r="H8" s="34">
        <v>821</v>
      </c>
      <c r="I8" s="49">
        <f t="shared" si="1"/>
        <v>821</v>
      </c>
      <c r="J8" s="71"/>
      <c r="K8" s="71"/>
      <c r="L8" s="71"/>
      <c r="M8" s="71"/>
      <c r="N8" s="71"/>
      <c r="O8" s="81">
        <f t="shared" si="0"/>
        <v>0</v>
      </c>
      <c r="P8" s="81">
        <f t="shared" si="0"/>
        <v>0</v>
      </c>
      <c r="Q8" s="26" t="s">
        <v>49</v>
      </c>
    </row>
    <row r="9" spans="1:17" ht="218.25" customHeight="1" x14ac:dyDescent="0.25">
      <c r="A9" s="44">
        <v>4</v>
      </c>
      <c r="B9" s="43" t="s">
        <v>9</v>
      </c>
      <c r="C9" s="43">
        <v>38011</v>
      </c>
      <c r="D9" s="43">
        <v>1521870</v>
      </c>
      <c r="E9" s="10" t="s">
        <v>34</v>
      </c>
      <c r="F9" s="46" t="s">
        <v>66</v>
      </c>
      <c r="G9" s="30" t="s">
        <v>0</v>
      </c>
      <c r="H9" s="35">
        <v>403</v>
      </c>
      <c r="I9" s="49">
        <f t="shared" si="1"/>
        <v>403</v>
      </c>
      <c r="J9" s="71"/>
      <c r="K9" s="71"/>
      <c r="L9" s="71"/>
      <c r="M9" s="71"/>
      <c r="N9" s="71"/>
      <c r="O9" s="81">
        <f t="shared" si="0"/>
        <v>0</v>
      </c>
      <c r="P9" s="81">
        <f t="shared" si="0"/>
        <v>0</v>
      </c>
      <c r="Q9" s="26" t="s">
        <v>49</v>
      </c>
    </row>
    <row r="11" spans="1:17" ht="21" customHeight="1" x14ac:dyDescent="0.25">
      <c r="A11" s="110" t="s">
        <v>18</v>
      </c>
      <c r="B11" s="111"/>
      <c r="C11" s="111"/>
      <c r="D11" s="111"/>
      <c r="E11" s="112"/>
      <c r="F11" s="72"/>
      <c r="I11" s="88" t="s">
        <v>24</v>
      </c>
      <c r="J11" s="90"/>
    </row>
    <row r="12" spans="1:17" ht="18" x14ac:dyDescent="0.25">
      <c r="A12" s="85"/>
      <c r="B12" s="85"/>
      <c r="C12" s="85"/>
      <c r="D12" s="85"/>
      <c r="E12" s="85"/>
      <c r="I12" s="89"/>
    </row>
    <row r="13" spans="1:17" ht="18.75" x14ac:dyDescent="0.3">
      <c r="A13" s="41"/>
      <c r="B13" s="41"/>
      <c r="C13" s="41"/>
      <c r="D13" s="41"/>
      <c r="E13" s="41"/>
      <c r="I13" s="89"/>
    </row>
    <row r="14" spans="1:17" ht="18.75" x14ac:dyDescent="0.3">
      <c r="A14" s="58" t="s">
        <v>19</v>
      </c>
      <c r="B14" s="86"/>
      <c r="C14" s="86"/>
      <c r="D14" s="86"/>
      <c r="E14" s="87"/>
      <c r="I14" s="89"/>
    </row>
    <row r="15" spans="1:17" ht="18.75" x14ac:dyDescent="0.3">
      <c r="A15" s="41" t="s">
        <v>20</v>
      </c>
      <c r="B15" s="41"/>
      <c r="C15" s="41"/>
      <c r="D15" s="41"/>
      <c r="E15" s="74"/>
      <c r="I15" s="89"/>
    </row>
    <row r="16" spans="1:17" ht="18.75" x14ac:dyDescent="0.3">
      <c r="A16" s="41" t="s">
        <v>21</v>
      </c>
      <c r="B16" s="41"/>
      <c r="C16" s="41"/>
      <c r="D16" s="41"/>
      <c r="E16" s="74"/>
      <c r="I16" s="88" t="s">
        <v>25</v>
      </c>
      <c r="J16" s="90"/>
    </row>
    <row r="17" spans="1:5" ht="18.75" x14ac:dyDescent="0.3">
      <c r="A17" s="41" t="s">
        <v>23</v>
      </c>
      <c r="B17" s="41"/>
      <c r="C17" s="41"/>
      <c r="D17" s="41"/>
      <c r="E17" s="74"/>
    </row>
    <row r="18" spans="1:5" ht="18.75" x14ac:dyDescent="0.3">
      <c r="A18" s="41" t="s">
        <v>22</v>
      </c>
      <c r="B18" s="41"/>
      <c r="C18" s="41"/>
      <c r="D18" s="41"/>
      <c r="E18" s="74"/>
    </row>
  </sheetData>
  <sheetProtection algorithmName="SHA-512" hashValue="HO0tuauzU5dQ1Mmv+hZ0VSNiUFymEjGn9ghqJIkbHTcC+35+4Lp8pPM8c94DuZTGIp3qrkfsV25w4YOQ4BrOyQ==" saltValue="1JXJul8AF/s6OvxDQDmg3Q==" spinCount="100000" sheet="1" objects="1" scenarios="1"/>
  <mergeCells count="4">
    <mergeCell ref="A11:E11"/>
    <mergeCell ref="A1:N1"/>
    <mergeCell ref="A2:N2"/>
    <mergeCell ref="A3:N3"/>
  </mergeCells>
  <phoneticPr fontId="16" type="noConversion"/>
  <pageMargins left="0.7" right="0.7" top="0.75" bottom="0.75" header="0.3" footer="0.3"/>
  <pageSetup paperSize="8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18"/>
  <sheetViews>
    <sheetView topLeftCell="A7" zoomScale="75" zoomScaleNormal="75" workbookViewId="0">
      <selection activeCell="R7" sqref="R7"/>
    </sheetView>
  </sheetViews>
  <sheetFormatPr baseColWidth="10" defaultRowHeight="15" x14ac:dyDescent="0.25"/>
  <cols>
    <col min="2" max="2" width="17.140625" customWidth="1"/>
    <col min="3" max="3" width="15.85546875" customWidth="1"/>
    <col min="4" max="4" width="13.7109375" customWidth="1"/>
    <col min="5" max="5" width="53.42578125" customWidth="1"/>
    <col min="6" max="6" width="26.28515625" customWidth="1"/>
    <col min="8" max="8" width="17.28515625" style="2" customWidth="1"/>
    <col min="9" max="9" width="26.42578125" customWidth="1"/>
    <col min="10" max="10" width="20.5703125" customWidth="1"/>
    <col min="11" max="11" width="15.28515625" customWidth="1"/>
    <col min="14" max="14" width="9.85546875" bestFit="1" customWidth="1"/>
    <col min="15" max="15" width="13.85546875" customWidth="1"/>
    <col min="16" max="16" width="14.7109375" bestFit="1" customWidth="1"/>
    <col min="17" max="17" width="16.28515625" bestFit="1" customWidth="1"/>
  </cols>
  <sheetData>
    <row r="1" spans="1:17" x14ac:dyDescent="0.25">
      <c r="A1" s="105" t="s">
        <v>15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75"/>
      <c r="P1" s="54"/>
    </row>
    <row r="2" spans="1:17" x14ac:dyDescent="0.25">
      <c r="A2" s="105" t="s">
        <v>16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75"/>
      <c r="P2" s="54"/>
    </row>
    <row r="3" spans="1:17" ht="18" customHeight="1" x14ac:dyDescent="0.25">
      <c r="A3" s="114" t="s">
        <v>38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79"/>
      <c r="P3" s="55"/>
    </row>
    <row r="4" spans="1:17" x14ac:dyDescent="0.25">
      <c r="H4" s="113" t="s">
        <v>78</v>
      </c>
      <c r="I4" s="113"/>
    </row>
    <row r="5" spans="1:17" ht="92.25" customHeight="1" x14ac:dyDescent="0.25">
      <c r="A5" s="4" t="s">
        <v>2</v>
      </c>
      <c r="B5" s="5" t="s">
        <v>11</v>
      </c>
      <c r="C5" s="5" t="s">
        <v>3</v>
      </c>
      <c r="D5" s="5" t="s">
        <v>4</v>
      </c>
      <c r="E5" s="4" t="s">
        <v>45</v>
      </c>
      <c r="F5" s="5" t="s">
        <v>31</v>
      </c>
      <c r="G5" s="5" t="s">
        <v>12</v>
      </c>
      <c r="H5" s="6" t="s">
        <v>13</v>
      </c>
      <c r="I5" s="5" t="s">
        <v>26</v>
      </c>
      <c r="J5" s="7" t="s">
        <v>5</v>
      </c>
      <c r="K5" s="7" t="s">
        <v>6</v>
      </c>
      <c r="L5" s="8" t="s">
        <v>37</v>
      </c>
      <c r="M5" s="8" t="s">
        <v>7</v>
      </c>
      <c r="N5" s="8" t="s">
        <v>8</v>
      </c>
      <c r="O5" s="57" t="s">
        <v>69</v>
      </c>
      <c r="P5" s="57" t="s">
        <v>60</v>
      </c>
      <c r="Q5" s="8" t="s">
        <v>44</v>
      </c>
    </row>
    <row r="6" spans="1:17" ht="218.25" customHeight="1" x14ac:dyDescent="0.25">
      <c r="A6" s="29">
        <v>1</v>
      </c>
      <c r="B6" s="43" t="s">
        <v>9</v>
      </c>
      <c r="C6" s="30">
        <v>38011</v>
      </c>
      <c r="D6" s="29">
        <v>69583</v>
      </c>
      <c r="E6" s="25" t="s">
        <v>50</v>
      </c>
      <c r="F6" s="26" t="s">
        <v>40</v>
      </c>
      <c r="G6" s="27" t="s">
        <v>0</v>
      </c>
      <c r="H6" s="28">
        <v>30</v>
      </c>
      <c r="I6" s="48">
        <f>H6</f>
        <v>30</v>
      </c>
      <c r="J6" s="71"/>
      <c r="K6" s="71"/>
      <c r="L6" s="71"/>
      <c r="M6" s="71"/>
      <c r="N6" s="71"/>
      <c r="O6" s="71">
        <f>I6*L6</f>
        <v>0</v>
      </c>
      <c r="P6" s="9">
        <f>I6*N6</f>
        <v>0</v>
      </c>
      <c r="Q6" s="30" t="s">
        <v>52</v>
      </c>
    </row>
    <row r="7" spans="1:17" ht="288" customHeight="1" x14ac:dyDescent="0.25">
      <c r="A7" s="29">
        <v>2</v>
      </c>
      <c r="B7" s="43" t="s">
        <v>9</v>
      </c>
      <c r="C7" s="30">
        <v>38011</v>
      </c>
      <c r="D7" s="30">
        <v>1388113</v>
      </c>
      <c r="E7" s="25" t="s">
        <v>39</v>
      </c>
      <c r="F7" s="26" t="s">
        <v>67</v>
      </c>
      <c r="G7" s="26" t="s">
        <v>0</v>
      </c>
      <c r="H7" s="28">
        <v>11</v>
      </c>
      <c r="I7" s="48">
        <f t="shared" ref="I7:I8" si="0">H7</f>
        <v>11</v>
      </c>
      <c r="J7" s="71"/>
      <c r="K7" s="71"/>
      <c r="L7" s="71"/>
      <c r="M7" s="71"/>
      <c r="N7" s="71"/>
      <c r="O7" s="71">
        <f t="shared" ref="O7:O8" si="1">I7*L7</f>
        <v>0</v>
      </c>
      <c r="P7" s="9">
        <f>I7*N7</f>
        <v>0</v>
      </c>
      <c r="Q7" s="30" t="s">
        <v>52</v>
      </c>
    </row>
    <row r="8" spans="1:17" ht="264" customHeight="1" x14ac:dyDescent="0.25">
      <c r="A8" s="29">
        <v>3</v>
      </c>
      <c r="B8" s="43" t="s">
        <v>9</v>
      </c>
      <c r="C8" s="30">
        <v>38011</v>
      </c>
      <c r="D8" s="30">
        <v>995450</v>
      </c>
      <c r="E8" s="25" t="s">
        <v>51</v>
      </c>
      <c r="F8" s="26" t="s">
        <v>61</v>
      </c>
      <c r="G8" s="26" t="s">
        <v>0</v>
      </c>
      <c r="H8" s="28">
        <v>3</v>
      </c>
      <c r="I8" s="48">
        <f t="shared" si="0"/>
        <v>3</v>
      </c>
      <c r="J8" s="71"/>
      <c r="K8" s="71"/>
      <c r="L8" s="71"/>
      <c r="M8" s="71"/>
      <c r="N8" s="71"/>
      <c r="O8" s="71">
        <f t="shared" si="1"/>
        <v>0</v>
      </c>
      <c r="P8" s="9">
        <f>I8*N8</f>
        <v>0</v>
      </c>
      <c r="Q8" s="30" t="s">
        <v>52</v>
      </c>
    </row>
    <row r="10" spans="1:17" ht="18" x14ac:dyDescent="0.25">
      <c r="A10" s="110" t="s">
        <v>18</v>
      </c>
      <c r="B10" s="111"/>
      <c r="C10" s="111"/>
      <c r="D10" s="111"/>
      <c r="E10" s="112"/>
      <c r="F10" s="72"/>
      <c r="I10" s="88" t="s">
        <v>24</v>
      </c>
      <c r="J10" s="72"/>
    </row>
    <row r="11" spans="1:17" ht="18" x14ac:dyDescent="0.25">
      <c r="A11" s="85"/>
      <c r="B11" s="85"/>
      <c r="C11" s="85"/>
      <c r="D11" s="85"/>
      <c r="E11" s="85"/>
      <c r="F11" s="72"/>
      <c r="I11" s="91"/>
      <c r="J11" s="72"/>
    </row>
    <row r="12" spans="1:17" ht="18.75" x14ac:dyDescent="0.3">
      <c r="A12" s="41"/>
      <c r="B12" s="41"/>
      <c r="C12" s="41"/>
      <c r="D12" s="41"/>
      <c r="E12" s="41"/>
      <c r="F12" s="72"/>
      <c r="I12" s="91"/>
      <c r="J12" s="72"/>
    </row>
    <row r="13" spans="1:17" ht="18.75" x14ac:dyDescent="0.3">
      <c r="A13" s="58" t="s">
        <v>19</v>
      </c>
      <c r="B13" s="86"/>
      <c r="C13" s="86"/>
      <c r="D13" s="86"/>
      <c r="E13" s="87"/>
      <c r="F13" s="72"/>
      <c r="I13" s="91"/>
      <c r="J13" s="72"/>
    </row>
    <row r="14" spans="1:17" ht="18.75" x14ac:dyDescent="0.3">
      <c r="A14" s="41" t="s">
        <v>20</v>
      </c>
      <c r="B14" s="41"/>
      <c r="C14" s="41"/>
      <c r="D14" s="74"/>
      <c r="E14" s="74"/>
      <c r="F14" s="72"/>
      <c r="I14" s="89"/>
    </row>
    <row r="15" spans="1:17" ht="18.75" x14ac:dyDescent="0.3">
      <c r="A15" s="41" t="s">
        <v>21</v>
      </c>
      <c r="B15" s="41"/>
      <c r="C15" s="41"/>
      <c r="D15" s="74"/>
      <c r="E15" s="74"/>
      <c r="F15" s="72"/>
      <c r="I15" s="88" t="s">
        <v>25</v>
      </c>
      <c r="J15" s="72"/>
    </row>
    <row r="16" spans="1:17" ht="18.75" x14ac:dyDescent="0.3">
      <c r="A16" s="41" t="s">
        <v>23</v>
      </c>
      <c r="B16" s="41"/>
      <c r="C16" s="41"/>
      <c r="D16" s="74"/>
      <c r="E16" s="74"/>
      <c r="F16" s="72"/>
    </row>
    <row r="17" spans="1:6" ht="18.75" x14ac:dyDescent="0.3">
      <c r="A17" s="41" t="s">
        <v>22</v>
      </c>
      <c r="B17" s="41"/>
      <c r="C17" s="41"/>
      <c r="D17" s="74"/>
      <c r="E17" s="74"/>
      <c r="F17" s="72"/>
    </row>
    <row r="18" spans="1:6" x14ac:dyDescent="0.25">
      <c r="F18" s="72"/>
    </row>
  </sheetData>
  <sheetProtection algorithmName="SHA-512" hashValue="6KeVnR+GVRNDrzxgWx1cnlToaNzUje2W0Hf6amcyr4Mqw64I2cp8+SH3CI4sj55EolnTDWErGg054ZS8Jney8Q==" saltValue="M53+gItFdRv/uRRb2moJvw==" spinCount="100000" sheet="1" objects="1" scenarios="1"/>
  <mergeCells count="5">
    <mergeCell ref="A1:N1"/>
    <mergeCell ref="A2:N2"/>
    <mergeCell ref="A3:N3"/>
    <mergeCell ref="A10:E10"/>
    <mergeCell ref="H4:I4"/>
  </mergeCells>
  <pageMargins left="0.7" right="0.7" top="0.75" bottom="0.75" header="0.3" footer="0.3"/>
  <pageSetup paperSize="8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LOT 1 PLANCHE</vt:lpstr>
      <vt:lpstr>LOT 2 RLX ETIQUETTES BIBERONNER</vt:lpstr>
      <vt:lpstr>LOT 3 RLX ETIQUETTES LABO</vt:lpstr>
      <vt:lpstr>LOT 4 PLANCHES PHARMACIE</vt:lpstr>
      <vt:lpstr>'LOT 2 RLX ETIQUETTES BIBERONNER'!Zone_d_impression</vt:lpstr>
    </vt:vector>
  </TitlesOfParts>
  <Company>GHT Lorraine Nord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DEMICHELE Valerie</dc:creator>
  <cp:lastModifiedBy>DEMICHELE Valerie</cp:lastModifiedBy>
  <cp:lastPrinted>2026-02-10T09:04:18Z</cp:lastPrinted>
  <dcterms:created xsi:type="dcterms:W3CDTF">2024-02-09T14:58:55Z</dcterms:created>
  <dcterms:modified xsi:type="dcterms:W3CDTF">2026-02-13T14:43:34Z</dcterms:modified>
</cp:coreProperties>
</file>